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20" windowWidth="11340" windowHeight="5685" activeTab="0"/>
  </bookViews>
  <sheets>
    <sheet name="додаток 1 " sheetId="1" r:id="rId1"/>
  </sheets>
  <definedNames>
    <definedName name="_ftn1" localSheetId="0">'додаток 1 '!#REF!</definedName>
    <definedName name="_ftn2" localSheetId="0">'додаток 1 '!#REF!</definedName>
    <definedName name="_ftnref1" localSheetId="0">'додаток 1 '!#REF!</definedName>
    <definedName name="_ftnref2" localSheetId="0">'додаток 1 '!#REF!</definedName>
    <definedName name="_xlnm.Print_Titles" localSheetId="0">'додаток 1 '!$8:$10</definedName>
    <definedName name="_xlnm.Print_Area" localSheetId="0">'додаток 1 '!$A$1:$F$95</definedName>
  </definedNames>
  <calcPr fullCalcOnLoad="1"/>
</workbook>
</file>

<file path=xl/sharedStrings.xml><?xml version="1.0" encoding="utf-8"?>
<sst xmlns="http://schemas.openxmlformats.org/spreadsheetml/2006/main" count="117" uniqueCount="97">
  <si>
    <t>грн.</t>
  </si>
  <si>
    <t>Код</t>
  </si>
  <si>
    <t>Загальний фонд</t>
  </si>
  <si>
    <t>Спеціальний фонд</t>
  </si>
  <si>
    <t>Всього доходів</t>
  </si>
  <si>
    <t>Перший заступник голови обласної ради</t>
  </si>
  <si>
    <t>Найменування згідно з класифікацією доходів бюджету</t>
  </si>
  <si>
    <t>в т. ч. бюджет розвитку</t>
  </si>
  <si>
    <t>Всього</t>
  </si>
  <si>
    <t>Зміни до доходів обласного бюджету на 2018 рік</t>
  </si>
  <si>
    <t>C.А.Свисталюк</t>
  </si>
  <si>
    <t>Неподаткові надходження</t>
  </si>
  <si>
    <t>Додаток 1</t>
  </si>
  <si>
    <t xml:space="preserve">до рішення Рівненської обласної ради </t>
  </si>
  <si>
    <t xml:space="preserve"> "Про внесення змін до обласного бюджету на 2018 рік"</t>
  </si>
  <si>
    <t>Офіційні трансферти</t>
  </si>
  <si>
    <t>Від органів державного управління</t>
  </si>
  <si>
    <t>41050000</t>
  </si>
  <si>
    <t>Інші субвенції  з місцевого бюджету</t>
  </si>
  <si>
    <t>у т.ч.</t>
  </si>
  <si>
    <t xml:space="preserve">на зміцнення матеріально-технічної бази комунального закладу "Обласний центр екстреної медичної допомоги та медицини катастроф" Рівненської обласної ради, в тому числі:  </t>
  </si>
  <si>
    <t xml:space="preserve">Субвенції з державного бюджету місцевим бюджетам </t>
  </si>
  <si>
    <t xml:space="preserve">Субвенції з місцевих бюджетів іншим місцевим бюджетам 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</si>
  <si>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</si>
  <si>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</si>
  <si>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</si>
  <si>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</si>
  <si>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</t>
  </si>
  <si>
    <t>Рентна плата та плата за використання інших природних ресурсів</t>
  </si>
  <si>
    <t>Доходи від власності та підприємницької діяльності</t>
  </si>
  <si>
    <t>Разом доходів</t>
  </si>
  <si>
    <t>Податок на прибуток приватних підприємств</t>
  </si>
  <si>
    <t xml:space="preserve"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</t>
  </si>
  <si>
    <t xml:space="preserve">з районного бюджету Рівненського району </t>
  </si>
  <si>
    <t>Інші надходження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</si>
  <si>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</si>
  <si>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</si>
  <si>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</si>
  <si>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</si>
  <si>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</si>
  <si>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з районного бюджету Березнівського району на реконструкцію опорного закладу Прислуцький навчально-виховний комплекс "Загальноосвітня школа I - III ступенів - дошкільний навчальний заклад"</t>
  </si>
  <si>
    <t>з районного бюджету Березнівського району на реконструкцію приміщення філії Яцьковицька загальноосвітня школа I - II ступенів опорного закладу Балашівська загальноосвітня школа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</si>
  <si>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</si>
  <si>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</si>
  <si>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з районного бюджету Здолбунівського району на поточний середній ремонт автомобільної дороги О 180804 Залібівка-Півче-Мізоч-Копиткове на ділянці Мізоч-Півче</t>
  </si>
  <si>
    <t>з районного бюджету Рівненського району, в тому числі:</t>
  </si>
  <si>
    <t>41036600</t>
  </si>
  <si>
    <t>з районного бюджету Березнівського району на реконструкцію опорного закладу Прислуцький навчально-виховний комплекс "Загальноосвітня школа I - III ступенів - дошкільний навчальний заклад" Березнівської районної ради Рівненської області по вул.Андріївській,91 в с.Прислуч Березнівського району Рівненської області</t>
  </si>
  <si>
    <t>з районного бюджету Березнівського району на реконструкцію приміщення філії Яцьковицька загальноосвітня школа I - II ступенів опорного закладу Балашівська загальноосвітня школа I - IІI ступенів Березнівської районної ради Рівненської області по вул.Шкільній,2 в с.Яцьковичі Березнівського району Рівненської області</t>
  </si>
  <si>
    <t xml:space="preserve">з районного бюджету Рівненського району на реконструкцію існуючого приміщення твердопаливної котельні Малошпаківської НВК “Школа-сад” в с.Малий Шпаків по вул.Шкільна, 20а Рівненського району Рівненської обл.  </t>
  </si>
  <si>
    <t>поточний середній ремонт  дороги в м.Острог вул.Бельмаж</t>
  </si>
  <si>
    <t>поточний середній ремонт  дороги в м.Острог вул.Луцька</t>
  </si>
  <si>
    <t>поточний середній ремонт  дороги в м.Острог вул.Древлянська</t>
  </si>
  <si>
    <t>на співфінансування по об’єкту: “Нове будівництво лікарської амбулаторії загальної практики сімейної медицини в с.Карпилівка Сарненського району Рівненської області”</t>
  </si>
  <si>
    <t>на співфінансування по об’єкту: “Нове будівництво лікарської амбулаторії загальної практики сімейної медицини в с.Карпилівка Сарненського району Рівненської області (в т.ч. проектно-кошторисна документація)”</t>
  </si>
  <si>
    <t>з районного бюджету Здолбунівського району на поточний середній ремонт автомобільної дороги О 180804 Залібівка- Півче-Мізоч-Копиткове на ділянці км 15+550-18+950, Здолбунівський район</t>
  </si>
  <si>
    <t>співфінансування по об'єкту "Нове будівництво лікарської амбулаторії загальної практики сімейної медецини по вул.Молодіжна в с.Блажове Рокитнівського району Рівненської області (в т.ч. проектно-кошторисна документація)"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</si>
  <si>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</si>
  <si>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</si>
  <si>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Плата за ліцензії на право роздрібної торгівлі алкогольними напоями та тютюновими виробами</t>
  </si>
  <si>
    <t>Надходження від орендної плати за користування цілісним майновим комплексом та іншим державним майном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</si>
  <si>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</si>
  <si>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</si>
  <si>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з міського бюджету міста Рівне</t>
  </si>
  <si>
    <t xml:space="preserve"> з міського бюджету міста Острога, в тому числі:</t>
  </si>
  <si>
    <t>з районного бюджету Володимирецького району, в тому числі:</t>
  </si>
  <si>
    <t xml:space="preserve">з районного бюджету Гощанського району  на  нове будівництво лікарської амбулаторії загальної практики сімейної медицини по вул. І.Франка в с. Горбаків Гощанського району Рівненської області (в т.ч. проектно-кошторисна документація) </t>
  </si>
  <si>
    <t>з районного бюджету Рокитнівського району, в тому числі:</t>
  </si>
  <si>
    <t>з селищного бюджету  Клесівської отг  Сарненського району, в тому числі:</t>
  </si>
  <si>
    <t>з міського бюджету Радивилівської отг  Радивилівського району, в тому числі:</t>
  </si>
  <si>
    <t xml:space="preserve">капітальний ремонт дорожнього покриття вул.Лев’ятинська   в м.Радивилів (Коригування) </t>
  </si>
  <si>
    <t>капітальний ремонт дорожнього покриття  вул.Набережна  в м.Радивилів Рівненської області</t>
  </si>
  <si>
    <t xml:space="preserve">капітальний  ремонт дорожнього покриття вул.Залізняка в м.Радивилів Рівненської області </t>
  </si>
  <si>
    <t xml:space="preserve">з сільського бюджету Острожецької отг  Млинівського району на коригування проекту  "Очисні споруди потужністю 10м3/добу  комунального закладу "Острожецька протитуберкульозна лікарня " в с.Острожець Млинівського району </t>
  </si>
  <si>
    <t>поточний середній ремонт автомобільної дороги с.Великий Олексин, вул.Лугова, Рівненський район</t>
  </si>
  <si>
    <t xml:space="preserve">Cубвенція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</si>
  <si>
    <t>нове будівництво лікарської амбулаторії загальної практики сімейної медицини  по вул. Пасічна в с. Городець  Володимирецького району Рівненської області 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</t>
  </si>
  <si>
    <t>нове будівництво лікарської амбулаторії загальної практики сімейної медицини  по вул. Нова в с. Полиці  Володимирецького району  Рівненської області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</t>
  </si>
  <si>
    <t>Інші податки та збори</t>
  </si>
  <si>
    <t>Надходження для фінансового забезпечення реалізації заходів, визначених пунктом 33 розділу УІ "Прикінцеві та перехідні положення" Бюджетного кодексу України</t>
  </si>
  <si>
    <t>Кошти, отримані місцевими бюджетами з державного бюджету</t>
  </si>
  <si>
    <t>41050800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</si>
  <si>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 з районного бюджету Володимирецького району - Будівництво Озерецької ЗОШ І-ІІ ст. с. Озерці Володимирецького району Рівненської області</t>
  </si>
  <si>
    <t>з районного бюджету Рівненського району на капітальний ремонт Грушвицького ДНЗ (зовнішнє опорядження та утеплення фасадів, заміна покрівлі, вікон та зовнішніх дверей, відновлення функціонування приміщень другого поверху) за адресою: вул.Шкільна, 12, с.Грушвиця Перша Рівненського району Рівненської обл.</t>
  </si>
  <si>
    <t>Капітальний ремонт дороги по вул. Жовтневій в с Новоселівка Млинівського району Рівненської області</t>
  </si>
  <si>
    <t>Капітальний ремонт дороги по вул. Молодіжна в с. Новини Млинівського району Рівненської області</t>
  </si>
  <si>
    <t>Субвенція з місцевого бюджету на формування інфраструктури об'єднаних територіальних громад за рахунок відповідної субвенції з державного бюджету з селищного бюджету Млинівської отг Млинівського району, в тому числі: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</si>
  <si>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, в тому числі:</t>
  </si>
  <si>
    <t>нове будівництво лікарської амбулаторії загальної практики сімейної медицини по вул.Шкільна в с.Шпанів Рівненського району Рівненської області (в т.ч. проектно-кошторисна документація)</t>
  </si>
  <si>
    <t>нове будівництво лікарської амбулаторії загальної практики сімейної медицини в с.Бармаки Рівненського району Рівненської області</t>
  </si>
  <si>
    <t>з районного бюджету Здолбунівського району на співфінансування об"єкту  нового будівництва "Нове будівництво лікарської амбулаторії загальної практики сімейної медицини по вул. Шкільна в с.Здовбиця Здолбунівського району Рівненської області ( в т.ч проектно- кошторисна документація)</t>
  </si>
  <si>
    <t>на капітальний ремонт вул.Квітнева від буд. №18 до вул.Цегельна в м.Дубно</t>
  </si>
  <si>
    <t>на капітальний ремонт провул.Городній в м.Дубно</t>
  </si>
  <si>
    <t>на капітальний ремонт вул.Ніщинського в м.Дубно</t>
  </si>
  <si>
    <t>на капітальний ремонт дорожнього покриття пров.П.Мирного в м.Дубно</t>
  </si>
  <si>
    <t>з міського бюджету міста Дубно, в тому числі:</t>
  </si>
  <si>
    <t xml:space="preserve">від 05 жовтня 2018 року № 1135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</si>
</sst>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0.0000000"/>
    <numFmt numFmtId="198" formatCode="0.00000000"/>
    <numFmt numFmtId="199" formatCode="#,##0.0"/>
    <numFmt numFmtId="200" formatCode="#,##0.00000"/>
    <numFmt numFmtId="201" formatCode="#,##0.000"/>
    <numFmt numFmtId="202" formatCode="0.0_);\-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d/m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#,##0.0000"/>
  </numFmts>
  <fonts count="63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color indexed="14"/>
      <name val="Times New Roman Cyr"/>
      <family val="1"/>
    </font>
    <font>
      <sz val="13"/>
      <name val="Times New Roman"/>
      <family val="1"/>
    </font>
    <font>
      <sz val="10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6"/>
      <color indexed="14"/>
      <name val="Times New Roman CYR"/>
      <family val="1"/>
    </font>
    <font>
      <sz val="16"/>
      <name val="Times New Roman Cyr"/>
      <family val="1"/>
    </font>
    <font>
      <sz val="16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sz val="10"/>
      <color indexed="8"/>
      <name val="MS Sans Serif"/>
      <family val="2"/>
    </font>
    <font>
      <b/>
      <sz val="13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b/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  <font>
      <b/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188" fontId="15" fillId="0" borderId="0" xfId="0" applyNumberFormat="1" applyFont="1" applyFill="1" applyBorder="1" applyAlignment="1">
      <alignment horizontal="right" wrapText="1"/>
    </xf>
    <xf numFmtId="188" fontId="12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 applyProtection="1">
      <alignment vertical="top"/>
      <protection locked="0"/>
    </xf>
    <xf numFmtId="0" fontId="4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 applyProtection="1">
      <alignment horizontal="right" wrapText="1"/>
      <protection locked="0"/>
    </xf>
    <xf numFmtId="49" fontId="11" fillId="32" borderId="10" xfId="0" applyNumberFormat="1" applyFont="1" applyFill="1" applyBorder="1" applyAlignment="1" applyProtection="1">
      <alignment wrapText="1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readingOrder="1"/>
    </xf>
    <xf numFmtId="49" fontId="10" fillId="0" borderId="10" xfId="0" applyNumberFormat="1" applyFont="1" applyBorder="1" applyAlignment="1" applyProtection="1">
      <alignment horizontal="center" wrapText="1"/>
      <protection locked="0"/>
    </xf>
    <xf numFmtId="49" fontId="10" fillId="0" borderId="10" xfId="0" applyNumberFormat="1" applyFont="1" applyBorder="1" applyAlignment="1" applyProtection="1">
      <alignment wrapText="1"/>
      <protection locked="0"/>
    </xf>
    <xf numFmtId="49" fontId="17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 wrapText="1"/>
      <protection locked="0"/>
    </xf>
    <xf numFmtId="49" fontId="18" fillId="0" borderId="1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16" fillId="0" borderId="11" xfId="53" applyFont="1" applyBorder="1" applyAlignment="1">
      <alignment wrapText="1"/>
      <protection/>
    </xf>
    <xf numFmtId="49" fontId="17" fillId="0" borderId="10" xfId="0" applyNumberFormat="1" applyFont="1" applyBorder="1" applyAlignment="1" applyProtection="1">
      <alignment wrapText="1"/>
      <protection locked="0"/>
    </xf>
    <xf numFmtId="49" fontId="10" fillId="33" borderId="10" xfId="0" applyNumberFormat="1" applyFont="1" applyFill="1" applyBorder="1" applyAlignment="1" applyProtection="1">
      <alignment wrapText="1"/>
      <protection locked="0"/>
    </xf>
    <xf numFmtId="49" fontId="17" fillId="33" borderId="10" xfId="0" applyNumberFormat="1" applyFont="1" applyFill="1" applyBorder="1" applyAlignment="1" applyProtection="1">
      <alignment wrapText="1"/>
      <protection locked="0"/>
    </xf>
    <xf numFmtId="4" fontId="5" fillId="0" borderId="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 applyProtection="1">
      <alignment horizontal="right" wrapText="1"/>
      <protection locked="0"/>
    </xf>
    <xf numFmtId="4" fontId="10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21" fillId="0" borderId="11" xfId="53" applyNumberFormat="1" applyFont="1" applyBorder="1" applyAlignment="1">
      <alignment horizontal="right" wrapText="1"/>
      <protection/>
    </xf>
    <xf numFmtId="4" fontId="17" fillId="0" borderId="11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 applyProtection="1">
      <alignment horizontal="right" wrapText="1"/>
      <protection locked="0"/>
    </xf>
    <xf numFmtId="4" fontId="17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 applyProtection="1">
      <alignment horizontal="right" wrapText="1"/>
      <protection locked="0"/>
    </xf>
    <xf numFmtId="4" fontId="20" fillId="0" borderId="10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 applyProtection="1">
      <alignment wrapText="1"/>
      <protection locked="0"/>
    </xf>
    <xf numFmtId="0" fontId="10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4" fontId="61" fillId="0" borderId="0" xfId="0" applyNumberFormat="1" applyFont="1" applyFill="1" applyBorder="1" applyAlignment="1" applyProtection="1">
      <alignment horizontal="right" wrapText="1"/>
      <protection locked="0"/>
    </xf>
    <xf numFmtId="4" fontId="62" fillId="0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201" fontId="3" fillId="0" borderId="0" xfId="0" applyNumberFormat="1" applyFont="1" applyFill="1" applyBorder="1" applyAlignment="1" applyProtection="1">
      <alignment horizontal="right" wrapText="1"/>
      <protection locked="0"/>
    </xf>
    <xf numFmtId="4" fontId="10" fillId="0" borderId="11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17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right" wrapText="1"/>
    </xf>
    <xf numFmtId="0" fontId="23" fillId="0" borderId="10" xfId="54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vertical="top" wrapText="1"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8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" xfId="53"/>
    <cellStyle name="Обычный_Пропозиції _17.08.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7"/>
  <sheetViews>
    <sheetView tabSelected="1" view="pageBreakPreview" zoomScale="64" zoomScaleNormal="88" zoomScaleSheetLayoutView="64" zoomScalePageLayoutView="0" workbookViewId="0" topLeftCell="A1">
      <selection activeCell="F7" sqref="F7"/>
    </sheetView>
  </sheetViews>
  <sheetFormatPr defaultColWidth="9.33203125" defaultRowHeight="12.75"/>
  <cols>
    <col min="1" max="1" width="15.33203125" style="27" customWidth="1"/>
    <col min="2" max="2" width="65" style="28" customWidth="1"/>
    <col min="3" max="3" width="23.83203125" style="28" customWidth="1"/>
    <col min="4" max="4" width="23" style="6" customWidth="1"/>
    <col min="5" max="5" width="25.33203125" style="6" customWidth="1"/>
    <col min="6" max="6" width="22.16015625" style="6" customWidth="1"/>
    <col min="7" max="7" width="16.83203125" style="6" bestFit="1" customWidth="1"/>
    <col min="8" max="8" width="16.33203125" style="6" customWidth="1"/>
    <col min="9" max="9" width="15.83203125" style="6" bestFit="1" customWidth="1"/>
    <col min="10" max="16384" width="9.33203125" style="6" customWidth="1"/>
  </cols>
  <sheetData>
    <row r="1" ht="16.5" customHeight="1"/>
    <row r="2" spans="1:15" ht="18" customHeight="1">
      <c r="A2" s="1"/>
      <c r="B2" s="2"/>
      <c r="C2" s="3"/>
      <c r="D2" s="35" t="s">
        <v>12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27" customHeight="1">
      <c r="A3" s="1"/>
      <c r="B3" s="2"/>
      <c r="C3" s="7"/>
      <c r="D3" s="36" t="s">
        <v>13</v>
      </c>
      <c r="E3" s="7"/>
      <c r="F3" s="4"/>
      <c r="G3" s="5"/>
      <c r="H3" s="5"/>
      <c r="I3" s="5"/>
      <c r="J3" s="5"/>
      <c r="K3" s="5"/>
      <c r="L3" s="5"/>
      <c r="M3" s="5"/>
      <c r="N3" s="5"/>
      <c r="O3" s="5"/>
    </row>
    <row r="4" spans="1:15" ht="24" customHeight="1">
      <c r="A4" s="1"/>
      <c r="B4" s="2"/>
      <c r="C4" s="7"/>
      <c r="D4" s="36" t="s">
        <v>14</v>
      </c>
      <c r="E4" s="7"/>
      <c r="F4" s="4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1"/>
      <c r="B5" s="2"/>
      <c r="C5" s="7"/>
      <c r="D5" s="36" t="s">
        <v>96</v>
      </c>
      <c r="E5" s="7"/>
      <c r="F5" s="4"/>
      <c r="G5" s="5"/>
      <c r="H5" s="5"/>
      <c r="I5" s="5"/>
      <c r="J5" s="5"/>
      <c r="K5" s="5"/>
      <c r="L5" s="5"/>
      <c r="M5" s="5"/>
      <c r="N5" s="5"/>
      <c r="O5" s="5"/>
    </row>
    <row r="6" spans="1:15" s="9" customFormat="1" ht="42" customHeight="1">
      <c r="A6" s="99" t="s">
        <v>9</v>
      </c>
      <c r="B6" s="99"/>
      <c r="C6" s="99"/>
      <c r="D6" s="99"/>
      <c r="E6" s="99"/>
      <c r="F6" s="99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ht="24.75" customHeight="1">
      <c r="A7" s="10"/>
      <c r="B7" s="11"/>
      <c r="C7" s="11"/>
      <c r="D7" s="12"/>
      <c r="E7" s="12"/>
      <c r="F7" s="13" t="s">
        <v>0</v>
      </c>
      <c r="G7" s="12"/>
      <c r="H7" s="12"/>
      <c r="I7" s="12"/>
      <c r="J7" s="12"/>
      <c r="K7" s="12"/>
      <c r="L7" s="12"/>
      <c r="M7" s="12"/>
      <c r="N7" s="12"/>
      <c r="O7" s="12"/>
    </row>
    <row r="8" spans="1:15" s="4" customFormat="1" ht="18" customHeight="1">
      <c r="A8" s="100" t="s">
        <v>1</v>
      </c>
      <c r="B8" s="102" t="s">
        <v>6</v>
      </c>
      <c r="C8" s="102" t="s">
        <v>8</v>
      </c>
      <c r="D8" s="102" t="s">
        <v>2</v>
      </c>
      <c r="E8" s="104" t="s">
        <v>3</v>
      </c>
      <c r="F8" s="104"/>
      <c r="G8" s="12"/>
      <c r="H8" s="12"/>
      <c r="I8" s="12"/>
      <c r="J8" s="12"/>
      <c r="K8" s="12"/>
      <c r="L8" s="12"/>
      <c r="M8" s="12"/>
      <c r="N8" s="12"/>
      <c r="O8" s="12"/>
    </row>
    <row r="9" spans="1:15" s="4" customFormat="1" ht="39.75" customHeight="1">
      <c r="A9" s="101"/>
      <c r="B9" s="103"/>
      <c r="C9" s="103"/>
      <c r="D9" s="103"/>
      <c r="E9" s="14" t="s">
        <v>8</v>
      </c>
      <c r="F9" s="15" t="s">
        <v>7</v>
      </c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7.25" customHeight="1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6">
        <v>6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24" customHeight="1">
      <c r="A11" s="77">
        <v>10000000</v>
      </c>
      <c r="B11" s="37" t="s">
        <v>23</v>
      </c>
      <c r="C11" s="53">
        <f aca="true" t="shared" si="0" ref="C11:C26">D11+E11</f>
        <v>25938722.43</v>
      </c>
      <c r="D11" s="53">
        <f>D12+D19+D24</f>
        <v>23688135</v>
      </c>
      <c r="E11" s="53">
        <f>E12+E19+E24</f>
        <v>2250587.43</v>
      </c>
      <c r="F11" s="53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4" customFormat="1" ht="34.5" customHeight="1">
      <c r="A12" s="77">
        <v>11000000</v>
      </c>
      <c r="B12" s="40" t="s">
        <v>24</v>
      </c>
      <c r="C12" s="54">
        <f t="shared" si="0"/>
        <v>20688135</v>
      </c>
      <c r="D12" s="55">
        <f>D13+D15</f>
        <v>20688135</v>
      </c>
      <c r="E12" s="55"/>
      <c r="F12" s="55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4" customFormat="1" ht="24" customHeight="1">
      <c r="A13" s="77">
        <v>11010000</v>
      </c>
      <c r="B13" s="40" t="s">
        <v>25</v>
      </c>
      <c r="C13" s="54">
        <f t="shared" si="0"/>
        <v>13688135</v>
      </c>
      <c r="D13" s="55">
        <f>D14</f>
        <v>13688135</v>
      </c>
      <c r="E13" s="55"/>
      <c r="F13" s="56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4" customFormat="1" ht="48" customHeight="1">
      <c r="A14" s="78">
        <v>11010100</v>
      </c>
      <c r="B14" s="48" t="s">
        <v>26</v>
      </c>
      <c r="C14" s="57">
        <f t="shared" si="0"/>
        <v>13688135</v>
      </c>
      <c r="D14" s="58">
        <v>13688135</v>
      </c>
      <c r="E14" s="58"/>
      <c r="F14" s="55"/>
      <c r="G14" s="46"/>
      <c r="H14" s="12"/>
      <c r="I14" s="12"/>
      <c r="J14" s="12"/>
      <c r="K14" s="12"/>
      <c r="L14" s="12"/>
      <c r="M14" s="12"/>
      <c r="N14" s="12"/>
      <c r="O14" s="12"/>
    </row>
    <row r="15" spans="1:15" s="4" customFormat="1" ht="24" customHeight="1">
      <c r="A15" s="77">
        <v>11020000</v>
      </c>
      <c r="B15" s="40" t="s">
        <v>27</v>
      </c>
      <c r="C15" s="54">
        <f t="shared" si="0"/>
        <v>7000000</v>
      </c>
      <c r="D15" s="59">
        <f>D16+D17+D18</f>
        <v>7000000</v>
      </c>
      <c r="E15" s="56"/>
      <c r="F15" s="56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4" customFormat="1" ht="31.5" customHeight="1">
      <c r="A16" s="78">
        <v>11020300</v>
      </c>
      <c r="B16" s="65" t="s">
        <v>42</v>
      </c>
      <c r="C16" s="54">
        <f t="shared" si="0"/>
        <v>2000000</v>
      </c>
      <c r="D16" s="58">
        <v>2000000</v>
      </c>
      <c r="E16" s="64"/>
      <c r="F16" s="56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4" customFormat="1" ht="31.5" customHeight="1">
      <c r="A17" s="78">
        <v>11020500</v>
      </c>
      <c r="B17" s="65" t="s">
        <v>43</v>
      </c>
      <c r="C17" s="54">
        <f t="shared" si="0"/>
        <v>900000</v>
      </c>
      <c r="D17" s="58">
        <v>900000</v>
      </c>
      <c r="E17" s="64"/>
      <c r="F17" s="56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4" customFormat="1" ht="23.25" customHeight="1">
      <c r="A18" s="78">
        <v>11021000</v>
      </c>
      <c r="B18" s="48" t="s">
        <v>31</v>
      </c>
      <c r="C18" s="54">
        <f t="shared" si="0"/>
        <v>4100000</v>
      </c>
      <c r="D18" s="58">
        <v>4100000</v>
      </c>
      <c r="E18" s="58"/>
      <c r="F18" s="55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4" customFormat="1" ht="30.75" customHeight="1">
      <c r="A19" s="77">
        <v>13000000</v>
      </c>
      <c r="B19" s="38" t="s">
        <v>28</v>
      </c>
      <c r="C19" s="60">
        <f t="shared" si="0"/>
        <v>3000000</v>
      </c>
      <c r="D19" s="55">
        <f>D20+D22</f>
        <v>3000000</v>
      </c>
      <c r="E19" s="55"/>
      <c r="F19" s="55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4" customFormat="1" ht="30.75" customHeight="1">
      <c r="A20" s="68">
        <v>13020000</v>
      </c>
      <c r="B20" s="81" t="s">
        <v>57</v>
      </c>
      <c r="C20" s="54">
        <f t="shared" si="0"/>
        <v>2000000</v>
      </c>
      <c r="D20" s="55">
        <f>D21</f>
        <v>2000000</v>
      </c>
      <c r="E20" s="80"/>
      <c r="F20" s="55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4" customFormat="1" ht="30.75" customHeight="1">
      <c r="A21" s="67">
        <v>13020100</v>
      </c>
      <c r="B21" s="82" t="s">
        <v>58</v>
      </c>
      <c r="C21" s="60">
        <f t="shared" si="0"/>
        <v>2000000</v>
      </c>
      <c r="D21" s="61">
        <v>2000000</v>
      </c>
      <c r="E21" s="80"/>
      <c r="F21" s="55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4" customFormat="1" ht="24" customHeight="1">
      <c r="A22" s="77">
        <v>13030000</v>
      </c>
      <c r="B22" s="40" t="s">
        <v>35</v>
      </c>
      <c r="C22" s="54">
        <f t="shared" si="0"/>
        <v>1000000</v>
      </c>
      <c r="D22" s="55">
        <f>D23</f>
        <v>1000000</v>
      </c>
      <c r="E22" s="58"/>
      <c r="F22" s="55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4" customFormat="1" ht="30.75">
      <c r="A23" s="78">
        <v>13030100</v>
      </c>
      <c r="B23" s="49" t="s">
        <v>36</v>
      </c>
      <c r="C23" s="60">
        <f t="shared" si="0"/>
        <v>1000000</v>
      </c>
      <c r="D23" s="61">
        <v>1000000</v>
      </c>
      <c r="E23" s="58"/>
      <c r="F23" s="55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4" customFormat="1" ht="19.5" customHeight="1">
      <c r="A24" s="91">
        <v>19000000</v>
      </c>
      <c r="B24" s="40" t="s">
        <v>78</v>
      </c>
      <c r="C24" s="60">
        <f t="shared" si="0"/>
        <v>2250587.43</v>
      </c>
      <c r="D24" s="61"/>
      <c r="E24" s="92">
        <f>E25</f>
        <v>2250587.43</v>
      </c>
      <c r="F24" s="55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4" customFormat="1" ht="45.75">
      <c r="A25" s="78">
        <v>19020000</v>
      </c>
      <c r="B25" s="49" t="s">
        <v>79</v>
      </c>
      <c r="C25" s="60">
        <f t="shared" si="0"/>
        <v>2250587.43</v>
      </c>
      <c r="D25" s="61"/>
      <c r="E25" s="58">
        <f>E26</f>
        <v>2250587.43</v>
      </c>
      <c r="F25" s="55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4" customFormat="1" ht="35.25" customHeight="1">
      <c r="A26" s="78">
        <v>19020200</v>
      </c>
      <c r="B26" s="49" t="s">
        <v>80</v>
      </c>
      <c r="C26" s="60">
        <f t="shared" si="0"/>
        <v>2250587.43</v>
      </c>
      <c r="D26" s="61"/>
      <c r="E26" s="58">
        <v>2250587.43</v>
      </c>
      <c r="F26" s="55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4" customFormat="1" ht="24" customHeight="1">
      <c r="A27" s="66">
        <v>20000000</v>
      </c>
      <c r="B27" s="37" t="s">
        <v>11</v>
      </c>
      <c r="C27" s="62">
        <f>D27+E27</f>
        <v>1400000</v>
      </c>
      <c r="D27" s="63">
        <f>D28+D31+D36</f>
        <v>1400000</v>
      </c>
      <c r="E27" s="63"/>
      <c r="F27" s="63"/>
      <c r="G27" s="12"/>
      <c r="H27" s="12"/>
      <c r="I27" s="12"/>
      <c r="J27" s="12"/>
      <c r="K27" s="12"/>
      <c r="L27" s="12"/>
      <c r="M27" s="12"/>
      <c r="N27" s="12"/>
      <c r="O27" s="12"/>
    </row>
    <row r="28" spans="1:17" ht="24" customHeight="1">
      <c r="A28" s="69">
        <v>21000000</v>
      </c>
      <c r="B28" s="50" t="s">
        <v>29</v>
      </c>
      <c r="C28" s="32">
        <f aca="true" t="shared" si="1" ref="C28:C89">D28+E28</f>
        <v>220000</v>
      </c>
      <c r="D28" s="33">
        <f>D29</f>
        <v>220000</v>
      </c>
      <c r="E28" s="33"/>
      <c r="F28" s="3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69">
        <v>21080000</v>
      </c>
      <c r="B29" s="50" t="s">
        <v>34</v>
      </c>
      <c r="C29" s="32">
        <f t="shared" si="1"/>
        <v>220000</v>
      </c>
      <c r="D29" s="33">
        <f>D30</f>
        <v>220000</v>
      </c>
      <c r="E29" s="33"/>
      <c r="F29" s="3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70">
        <v>21080500</v>
      </c>
      <c r="B30" s="51" t="s">
        <v>34</v>
      </c>
      <c r="C30" s="32">
        <f t="shared" si="1"/>
        <v>220000</v>
      </c>
      <c r="D30" s="34">
        <v>220000</v>
      </c>
      <c r="E30" s="33"/>
      <c r="F30" s="3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30">
      <c r="A31" s="69">
        <v>22000000</v>
      </c>
      <c r="B31" s="50" t="s">
        <v>37</v>
      </c>
      <c r="C31" s="32">
        <f t="shared" si="1"/>
        <v>1080000</v>
      </c>
      <c r="D31" s="33">
        <f>D32+D34</f>
        <v>1080000</v>
      </c>
      <c r="E31" s="33"/>
      <c r="F31" s="3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9">
        <v>22010000</v>
      </c>
      <c r="B32" s="50" t="s">
        <v>38</v>
      </c>
      <c r="C32" s="32">
        <f t="shared" si="1"/>
        <v>680000</v>
      </c>
      <c r="D32" s="33">
        <f>D33</f>
        <v>680000</v>
      </c>
      <c r="E32" s="33"/>
      <c r="F32" s="3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30.75">
      <c r="A33" s="83">
        <v>22011100</v>
      </c>
      <c r="B33" s="82" t="s">
        <v>59</v>
      </c>
      <c r="C33" s="32">
        <f t="shared" si="1"/>
        <v>680000</v>
      </c>
      <c r="D33" s="34">
        <v>680000</v>
      </c>
      <c r="E33" s="33"/>
      <c r="F33" s="3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34.5" customHeight="1">
      <c r="A34" s="68">
        <v>22080000</v>
      </c>
      <c r="B34" s="81" t="s">
        <v>60</v>
      </c>
      <c r="C34" s="32">
        <f t="shared" si="1"/>
        <v>400000</v>
      </c>
      <c r="D34" s="33">
        <f>D35</f>
        <v>400000</v>
      </c>
      <c r="E34" s="33"/>
      <c r="F34" s="3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45.75">
      <c r="A35" s="83">
        <v>22080400</v>
      </c>
      <c r="B35" s="82" t="s">
        <v>61</v>
      </c>
      <c r="C35" s="32">
        <f t="shared" si="1"/>
        <v>400000</v>
      </c>
      <c r="D35" s="34">
        <v>400000</v>
      </c>
      <c r="E35" s="33"/>
      <c r="F35" s="3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61.5" customHeight="1">
      <c r="A36" s="68">
        <v>22130000</v>
      </c>
      <c r="B36" s="81" t="s">
        <v>62</v>
      </c>
      <c r="C36" s="32">
        <f t="shared" si="1"/>
        <v>100000</v>
      </c>
      <c r="D36" s="34">
        <v>100000</v>
      </c>
      <c r="E36" s="33"/>
      <c r="F36" s="3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4" customHeight="1">
      <c r="A37" s="68"/>
      <c r="B37" s="45" t="s">
        <v>30</v>
      </c>
      <c r="C37" s="62">
        <f t="shared" si="1"/>
        <v>27338722.43</v>
      </c>
      <c r="D37" s="63">
        <f>D11+D27</f>
        <v>25088135</v>
      </c>
      <c r="E37" s="63">
        <f>E11+E27</f>
        <v>2250587.43</v>
      </c>
      <c r="F37" s="63">
        <f>F11+F27</f>
        <v>0</v>
      </c>
      <c r="G37" s="71"/>
      <c r="H37" s="47"/>
      <c r="I37" s="18"/>
      <c r="J37" s="18"/>
      <c r="K37" s="18"/>
      <c r="L37" s="18"/>
      <c r="M37" s="18"/>
      <c r="N37" s="5"/>
      <c r="O37" s="5"/>
      <c r="P37" s="5"/>
      <c r="Q37" s="5"/>
    </row>
    <row r="38" spans="1:17" ht="24" customHeight="1">
      <c r="A38" s="76">
        <v>40000000</v>
      </c>
      <c r="B38" s="38" t="s">
        <v>15</v>
      </c>
      <c r="C38" s="32">
        <f t="shared" si="1"/>
        <v>-8720518</v>
      </c>
      <c r="D38" s="33">
        <f>D39</f>
        <v>10232899</v>
      </c>
      <c r="E38" s="33">
        <f>E39</f>
        <v>-18953417</v>
      </c>
      <c r="F38" s="33">
        <f>F39</f>
        <v>2852583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4" customHeight="1">
      <c r="A39" s="76">
        <v>41000000</v>
      </c>
      <c r="B39" s="38" t="s">
        <v>16</v>
      </c>
      <c r="C39" s="32">
        <f t="shared" si="1"/>
        <v>-8720518</v>
      </c>
      <c r="D39" s="33">
        <f>D40+D42</f>
        <v>10232899</v>
      </c>
      <c r="E39" s="33">
        <f>E40+E42</f>
        <v>-18953417</v>
      </c>
      <c r="F39" s="33">
        <f>F40+F42</f>
        <v>2852583</v>
      </c>
      <c r="G39" s="52"/>
      <c r="H39" s="52"/>
      <c r="I39" s="5"/>
      <c r="J39" s="5"/>
      <c r="K39" s="5"/>
      <c r="L39" s="5"/>
      <c r="M39" s="5"/>
      <c r="N39" s="5"/>
      <c r="O39" s="5"/>
      <c r="P39" s="5"/>
      <c r="Q39" s="5"/>
    </row>
    <row r="40" spans="1:17" ht="27" customHeight="1">
      <c r="A40" s="84">
        <v>41030000</v>
      </c>
      <c r="B40" s="38" t="s">
        <v>21</v>
      </c>
      <c r="C40" s="32">
        <f t="shared" si="1"/>
        <v>-21806000</v>
      </c>
      <c r="D40" s="33">
        <f>D41</f>
        <v>0</v>
      </c>
      <c r="E40" s="33">
        <f>E41</f>
        <v>-21806000</v>
      </c>
      <c r="F40" s="7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93.5" customHeight="1">
      <c r="A41" s="85" t="s">
        <v>46</v>
      </c>
      <c r="B41" s="73" t="s">
        <v>75</v>
      </c>
      <c r="C41" s="32">
        <f t="shared" si="1"/>
        <v>-21806000</v>
      </c>
      <c r="D41" s="34"/>
      <c r="E41" s="33">
        <v>-21806000</v>
      </c>
      <c r="F41" s="7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31.5" customHeight="1">
      <c r="A42" s="86" t="s">
        <v>17</v>
      </c>
      <c r="B42" s="38" t="s">
        <v>22</v>
      </c>
      <c r="C42" s="32">
        <f t="shared" si="1"/>
        <v>13085482</v>
      </c>
      <c r="D42" s="33">
        <f>D43+D44+D49+D52+D55+D58</f>
        <v>10232899</v>
      </c>
      <c r="E42" s="33">
        <f>E43+E44+E49+E52+E55+E58</f>
        <v>2852583</v>
      </c>
      <c r="F42" s="33">
        <f>F43+F44+F49+F52+F55+F58</f>
        <v>2852583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12.5" customHeight="1">
      <c r="A43" s="85" t="s">
        <v>81</v>
      </c>
      <c r="B43" s="38" t="s">
        <v>82</v>
      </c>
      <c r="C43" s="32">
        <f t="shared" si="1"/>
        <v>8587343</v>
      </c>
      <c r="D43" s="33">
        <v>8587343</v>
      </c>
      <c r="E43" s="33"/>
      <c r="F43" s="3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49.5" customHeight="1">
      <c r="A44" s="85">
        <v>41051100</v>
      </c>
      <c r="B44" s="40" t="s">
        <v>39</v>
      </c>
      <c r="C44" s="32">
        <f t="shared" si="1"/>
        <v>0</v>
      </c>
      <c r="D44" s="33">
        <f>D45+D46+D47+D48</f>
        <v>0</v>
      </c>
      <c r="E44" s="33"/>
      <c r="F44" s="3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64.5" customHeight="1">
      <c r="A45" s="87" t="s">
        <v>19</v>
      </c>
      <c r="B45" s="39" t="s">
        <v>40</v>
      </c>
      <c r="C45" s="32">
        <f t="shared" si="1"/>
        <v>-1600000</v>
      </c>
      <c r="D45" s="34">
        <v>-1600000</v>
      </c>
      <c r="E45" s="33"/>
      <c r="F45" s="3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97.5" customHeight="1">
      <c r="A46" s="87" t="s">
        <v>19</v>
      </c>
      <c r="B46" s="39" t="s">
        <v>47</v>
      </c>
      <c r="C46" s="32">
        <f t="shared" si="1"/>
        <v>1600000</v>
      </c>
      <c r="D46" s="34">
        <v>1600000</v>
      </c>
      <c r="E46" s="33"/>
      <c r="F46" s="3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55.5" customHeight="1">
      <c r="A47" s="87" t="s">
        <v>19</v>
      </c>
      <c r="B47" s="39" t="s">
        <v>41</v>
      </c>
      <c r="C47" s="32">
        <f t="shared" si="1"/>
        <v>-1325986</v>
      </c>
      <c r="D47" s="34">
        <v>-1325986</v>
      </c>
      <c r="E47" s="33"/>
      <c r="F47" s="3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91.5" customHeight="1">
      <c r="A48" s="87" t="s">
        <v>19</v>
      </c>
      <c r="B48" s="39" t="s">
        <v>48</v>
      </c>
      <c r="C48" s="32">
        <f t="shared" si="1"/>
        <v>1325986</v>
      </c>
      <c r="D48" s="34">
        <v>1325986</v>
      </c>
      <c r="E48" s="33"/>
      <c r="F48" s="3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51" customHeight="1">
      <c r="A49" s="88">
        <v>41052300</v>
      </c>
      <c r="B49" s="38" t="s">
        <v>32</v>
      </c>
      <c r="C49" s="32">
        <f t="shared" si="1"/>
        <v>100000</v>
      </c>
      <c r="D49" s="33">
        <f>D50+D51</f>
        <v>100000</v>
      </c>
      <c r="E49" s="33"/>
      <c r="F49" s="3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66" customHeight="1">
      <c r="A50" s="72" t="s">
        <v>19</v>
      </c>
      <c r="B50" s="39" t="s">
        <v>49</v>
      </c>
      <c r="C50" s="32">
        <f t="shared" si="1"/>
        <v>50000</v>
      </c>
      <c r="D50" s="34">
        <v>50000</v>
      </c>
      <c r="E50" s="33"/>
      <c r="F50" s="3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95.25" customHeight="1">
      <c r="A51" s="72" t="s">
        <v>19</v>
      </c>
      <c r="B51" s="39" t="s">
        <v>83</v>
      </c>
      <c r="C51" s="32">
        <f t="shared" si="1"/>
        <v>50000</v>
      </c>
      <c r="D51" s="34">
        <v>50000</v>
      </c>
      <c r="E51" s="33"/>
      <c r="F51" s="3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73.5" customHeight="1">
      <c r="A52" s="88">
        <v>41052400</v>
      </c>
      <c r="B52" s="38" t="s">
        <v>86</v>
      </c>
      <c r="C52" s="32">
        <f t="shared" si="1"/>
        <v>164556</v>
      </c>
      <c r="D52" s="33">
        <f>D53+D54</f>
        <v>164556</v>
      </c>
      <c r="E52" s="33"/>
      <c r="F52" s="3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57" customHeight="1">
      <c r="A53" s="93"/>
      <c r="B53" s="94" t="s">
        <v>84</v>
      </c>
      <c r="C53" s="32">
        <f t="shared" si="1"/>
        <v>79953</v>
      </c>
      <c r="D53" s="34">
        <v>79953</v>
      </c>
      <c r="E53" s="33"/>
      <c r="F53" s="3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42" customHeight="1">
      <c r="A54" s="93"/>
      <c r="B54" s="94" t="s">
        <v>85</v>
      </c>
      <c r="C54" s="32">
        <f t="shared" si="1"/>
        <v>84603</v>
      </c>
      <c r="D54" s="34">
        <v>84603</v>
      </c>
      <c r="E54" s="33"/>
      <c r="F54" s="3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78" customHeight="1">
      <c r="A55" s="95">
        <v>41053500</v>
      </c>
      <c r="B55" s="96" t="s">
        <v>87</v>
      </c>
      <c r="C55" s="32">
        <f t="shared" si="1"/>
        <v>0</v>
      </c>
      <c r="D55" s="33">
        <f>D56+D57</f>
        <v>0</v>
      </c>
      <c r="E55" s="33"/>
      <c r="F55" s="3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48.75" customHeight="1">
      <c r="A56" s="72" t="s">
        <v>19</v>
      </c>
      <c r="B56" s="39" t="s">
        <v>44</v>
      </c>
      <c r="C56" s="32">
        <f t="shared" si="1"/>
        <v>-30000</v>
      </c>
      <c r="D56" s="34">
        <v>-30000</v>
      </c>
      <c r="E56" s="33"/>
      <c r="F56" s="3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65.25" customHeight="1">
      <c r="A57" s="72" t="s">
        <v>19</v>
      </c>
      <c r="B57" s="39" t="s">
        <v>55</v>
      </c>
      <c r="C57" s="32">
        <f t="shared" si="1"/>
        <v>30000</v>
      </c>
      <c r="D57" s="34">
        <v>30000</v>
      </c>
      <c r="E57" s="33"/>
      <c r="F57" s="3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7" customHeight="1">
      <c r="A58" s="90">
        <v>41053900</v>
      </c>
      <c r="B58" s="96" t="s">
        <v>18</v>
      </c>
      <c r="C58" s="32">
        <f t="shared" si="1"/>
        <v>4233583</v>
      </c>
      <c r="D58" s="33">
        <f>D59+D62+D67+D71+D74+D75+D76+D80+D82+D85+D89</f>
        <v>1381000</v>
      </c>
      <c r="E58" s="33">
        <f>E59+E62+E67+E71+E74+E75+E76+E80+E82+E85+E89</f>
        <v>2852583</v>
      </c>
      <c r="F58" s="33">
        <f>F59+F62+F67+F71+F74+F75+F76+F80+F82+F85+F89</f>
        <v>2852583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51" customHeight="1">
      <c r="A59" s="72" t="s">
        <v>19</v>
      </c>
      <c r="B59" s="39" t="s">
        <v>20</v>
      </c>
      <c r="C59" s="32">
        <f t="shared" si="1"/>
        <v>304000</v>
      </c>
      <c r="D59" s="33">
        <f>D60+D61</f>
        <v>304000</v>
      </c>
      <c r="E59" s="33"/>
      <c r="F59" s="3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30" customHeight="1">
      <c r="A60" s="72"/>
      <c r="B60" s="39" t="s">
        <v>63</v>
      </c>
      <c r="C60" s="32">
        <f t="shared" si="1"/>
        <v>300000</v>
      </c>
      <c r="D60" s="34">
        <v>300000</v>
      </c>
      <c r="E60" s="33"/>
      <c r="F60" s="3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8.5" customHeight="1">
      <c r="A61" s="72"/>
      <c r="B61" s="39" t="s">
        <v>33</v>
      </c>
      <c r="C61" s="32">
        <f t="shared" si="1"/>
        <v>4000</v>
      </c>
      <c r="D61" s="34">
        <v>4000</v>
      </c>
      <c r="E61" s="33"/>
      <c r="F61" s="3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28.5" customHeight="1">
      <c r="A62" s="72" t="s">
        <v>19</v>
      </c>
      <c r="B62" s="39" t="s">
        <v>95</v>
      </c>
      <c r="C62" s="32">
        <f t="shared" si="1"/>
        <v>-1692000</v>
      </c>
      <c r="D62" s="34"/>
      <c r="E62" s="33">
        <f>SUM(E63:E66)</f>
        <v>-1692000</v>
      </c>
      <c r="F62" s="33">
        <f>SUM(F63:F66)</f>
        <v>-1692000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8.5" customHeight="1">
      <c r="A63" s="72"/>
      <c r="B63" s="41" t="s">
        <v>91</v>
      </c>
      <c r="C63" s="32">
        <f t="shared" si="1"/>
        <v>-358450</v>
      </c>
      <c r="D63" s="34"/>
      <c r="E63" s="34">
        <v>-358450</v>
      </c>
      <c r="F63" s="34">
        <v>-358450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8.5" customHeight="1">
      <c r="A64" s="72"/>
      <c r="B64" s="41" t="s">
        <v>92</v>
      </c>
      <c r="C64" s="32">
        <f t="shared" si="1"/>
        <v>-456409</v>
      </c>
      <c r="D64" s="34"/>
      <c r="E64" s="34">
        <v>-456409</v>
      </c>
      <c r="F64" s="34">
        <v>-456409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28.5" customHeight="1">
      <c r="A65" s="72"/>
      <c r="B65" s="41" t="s">
        <v>93</v>
      </c>
      <c r="C65" s="32">
        <f t="shared" si="1"/>
        <v>-546929</v>
      </c>
      <c r="D65" s="34"/>
      <c r="E65" s="34">
        <v>-546929</v>
      </c>
      <c r="F65" s="34">
        <v>-546929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8.5" customHeight="1">
      <c r="A66" s="72"/>
      <c r="B66" s="41" t="s">
        <v>94</v>
      </c>
      <c r="C66" s="32">
        <f t="shared" si="1"/>
        <v>-330212</v>
      </c>
      <c r="D66" s="34"/>
      <c r="E66" s="34">
        <v>-330212</v>
      </c>
      <c r="F66" s="34">
        <v>-330212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30.75" customHeight="1">
      <c r="A67" s="89" t="s">
        <v>19</v>
      </c>
      <c r="B67" s="39" t="s">
        <v>64</v>
      </c>
      <c r="C67" s="32">
        <f t="shared" si="1"/>
        <v>900000</v>
      </c>
      <c r="D67" s="33">
        <f>D68+D69+D70</f>
        <v>900000</v>
      </c>
      <c r="E67" s="33"/>
      <c r="F67" s="3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37.5" customHeight="1">
      <c r="A68" s="72"/>
      <c r="B68" s="41" t="s">
        <v>50</v>
      </c>
      <c r="C68" s="32">
        <f t="shared" si="1"/>
        <v>300000</v>
      </c>
      <c r="D68" s="34">
        <v>300000</v>
      </c>
      <c r="E68" s="33"/>
      <c r="F68" s="3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28.5" customHeight="1">
      <c r="A69" s="72"/>
      <c r="B69" s="41" t="s">
        <v>51</v>
      </c>
      <c r="C69" s="32">
        <f t="shared" si="1"/>
        <v>300000</v>
      </c>
      <c r="D69" s="34">
        <v>300000</v>
      </c>
      <c r="E69" s="33"/>
      <c r="F69" s="3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35.25" customHeight="1">
      <c r="A70" s="88"/>
      <c r="B70" s="41" t="s">
        <v>52</v>
      </c>
      <c r="C70" s="32">
        <f t="shared" si="1"/>
        <v>300000</v>
      </c>
      <c r="D70" s="34">
        <v>300000</v>
      </c>
      <c r="E70" s="33"/>
      <c r="F70" s="3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34.5" customHeight="1">
      <c r="A71" s="89" t="s">
        <v>19</v>
      </c>
      <c r="B71" s="39" t="s">
        <v>65</v>
      </c>
      <c r="C71" s="32">
        <f t="shared" si="1"/>
        <v>603000</v>
      </c>
      <c r="D71" s="34"/>
      <c r="E71" s="33">
        <f>E72+E73</f>
        <v>603000</v>
      </c>
      <c r="F71" s="33">
        <f>F72+F73</f>
        <v>603000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93.75" customHeight="1">
      <c r="A72" s="72"/>
      <c r="B72" s="41" t="s">
        <v>76</v>
      </c>
      <c r="C72" s="32">
        <f t="shared" si="1"/>
        <v>403000</v>
      </c>
      <c r="D72" s="34"/>
      <c r="E72" s="34">
        <v>403000</v>
      </c>
      <c r="F72" s="34">
        <v>403000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99" customHeight="1">
      <c r="A73" s="72"/>
      <c r="B73" s="41" t="s">
        <v>77</v>
      </c>
      <c r="C73" s="32">
        <f t="shared" si="1"/>
        <v>200000</v>
      </c>
      <c r="D73" s="34"/>
      <c r="E73" s="34">
        <v>200000</v>
      </c>
      <c r="F73" s="34">
        <v>200000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75" customHeight="1">
      <c r="A74" s="89" t="s">
        <v>19</v>
      </c>
      <c r="B74" s="39" t="s">
        <v>66</v>
      </c>
      <c r="C74" s="32">
        <f t="shared" si="1"/>
        <v>698688</v>
      </c>
      <c r="D74" s="34"/>
      <c r="E74" s="33">
        <v>698688</v>
      </c>
      <c r="F74" s="33">
        <v>698688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94.5" customHeight="1">
      <c r="A75" s="89" t="s">
        <v>19</v>
      </c>
      <c r="B75" s="39" t="s">
        <v>90</v>
      </c>
      <c r="C75" s="32">
        <f t="shared" si="1"/>
        <v>836000</v>
      </c>
      <c r="D75" s="34"/>
      <c r="E75" s="33">
        <v>836000</v>
      </c>
      <c r="F75" s="33">
        <v>836000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31.5" customHeight="1">
      <c r="A76" s="72" t="s">
        <v>19</v>
      </c>
      <c r="B76" s="39" t="s">
        <v>45</v>
      </c>
      <c r="C76" s="32">
        <f t="shared" si="1"/>
        <v>577000</v>
      </c>
      <c r="D76" s="33">
        <f>D77+D78+D79</f>
        <v>177000</v>
      </c>
      <c r="E76" s="33">
        <f>E77+E78+E79</f>
        <v>400000</v>
      </c>
      <c r="F76" s="33">
        <f>F77+F78+F79</f>
        <v>400000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40.5" customHeight="1">
      <c r="A77" s="72"/>
      <c r="B77" s="41" t="s">
        <v>74</v>
      </c>
      <c r="C77" s="32">
        <f t="shared" si="1"/>
        <v>177000</v>
      </c>
      <c r="D77" s="34">
        <v>177000</v>
      </c>
      <c r="E77" s="33"/>
      <c r="F77" s="3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61.5" customHeight="1">
      <c r="A78" s="72"/>
      <c r="B78" s="41" t="s">
        <v>88</v>
      </c>
      <c r="C78" s="32">
        <f t="shared" si="1"/>
        <v>200000</v>
      </c>
      <c r="D78" s="34"/>
      <c r="E78" s="34">
        <v>200000</v>
      </c>
      <c r="F78" s="34">
        <v>200000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48" customHeight="1">
      <c r="A79" s="72"/>
      <c r="B79" s="41" t="s">
        <v>89</v>
      </c>
      <c r="C79" s="32">
        <f t="shared" si="1"/>
        <v>200000</v>
      </c>
      <c r="D79" s="34"/>
      <c r="E79" s="34">
        <v>200000</v>
      </c>
      <c r="F79" s="34">
        <v>200000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24" customHeight="1">
      <c r="A80" s="72" t="s">
        <v>19</v>
      </c>
      <c r="B80" s="39" t="s">
        <v>67</v>
      </c>
      <c r="C80" s="32">
        <f t="shared" si="1"/>
        <v>608000</v>
      </c>
      <c r="D80" s="34"/>
      <c r="E80" s="33">
        <f>E81</f>
        <v>608000</v>
      </c>
      <c r="F80" s="33">
        <f>F81</f>
        <v>608000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82.5" customHeight="1">
      <c r="A81" s="72"/>
      <c r="B81" s="41" t="s">
        <v>56</v>
      </c>
      <c r="C81" s="32">
        <f t="shared" si="1"/>
        <v>608000</v>
      </c>
      <c r="D81" s="34"/>
      <c r="E81" s="34">
        <v>608000</v>
      </c>
      <c r="F81" s="34">
        <v>608000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37.5" customHeight="1">
      <c r="A82" s="72" t="s">
        <v>19</v>
      </c>
      <c r="B82" s="39" t="s">
        <v>68</v>
      </c>
      <c r="C82" s="32">
        <f t="shared" si="1"/>
        <v>500</v>
      </c>
      <c r="D82" s="34"/>
      <c r="E82" s="33">
        <f>E83+E84</f>
        <v>500</v>
      </c>
      <c r="F82" s="33">
        <f>F83+F84</f>
        <v>500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63" customHeight="1">
      <c r="A83" s="72"/>
      <c r="B83" s="41" t="s">
        <v>53</v>
      </c>
      <c r="C83" s="32">
        <f t="shared" si="1"/>
        <v>-681500</v>
      </c>
      <c r="D83" s="34"/>
      <c r="E83" s="34">
        <v>-681500</v>
      </c>
      <c r="F83" s="34">
        <v>-681500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65.25" customHeight="1">
      <c r="A84" s="72"/>
      <c r="B84" s="41" t="s">
        <v>54</v>
      </c>
      <c r="C84" s="32">
        <f t="shared" si="1"/>
        <v>682000</v>
      </c>
      <c r="D84" s="34"/>
      <c r="E84" s="34">
        <v>682000</v>
      </c>
      <c r="F84" s="34">
        <v>682000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33" customHeight="1">
      <c r="A85" s="72" t="s">
        <v>19</v>
      </c>
      <c r="B85" s="39" t="s">
        <v>69</v>
      </c>
      <c r="C85" s="32">
        <f t="shared" si="1"/>
        <v>1380795</v>
      </c>
      <c r="D85" s="34"/>
      <c r="E85" s="33">
        <f>E86+E87+E88</f>
        <v>1380795</v>
      </c>
      <c r="F85" s="33">
        <f>F86+F87+F88</f>
        <v>1380795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33" customHeight="1">
      <c r="A86" s="72"/>
      <c r="B86" s="41" t="s">
        <v>70</v>
      </c>
      <c r="C86" s="32">
        <f t="shared" si="1"/>
        <v>176676</v>
      </c>
      <c r="D86" s="34"/>
      <c r="E86" s="34">
        <v>176676</v>
      </c>
      <c r="F86" s="34">
        <v>176676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33" customHeight="1">
      <c r="A87" s="72"/>
      <c r="B87" s="41" t="s">
        <v>71</v>
      </c>
      <c r="C87" s="32">
        <f t="shared" si="1"/>
        <v>602304</v>
      </c>
      <c r="D87" s="34"/>
      <c r="E87" s="34">
        <v>602304</v>
      </c>
      <c r="F87" s="34">
        <v>602304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33" customHeight="1">
      <c r="A88" s="88"/>
      <c r="B88" s="41" t="s">
        <v>72</v>
      </c>
      <c r="C88" s="32">
        <f t="shared" si="1"/>
        <v>601815</v>
      </c>
      <c r="D88" s="33"/>
      <c r="E88" s="34">
        <v>601815</v>
      </c>
      <c r="F88" s="34">
        <v>601815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63" customHeight="1">
      <c r="A89" s="72" t="s">
        <v>19</v>
      </c>
      <c r="B89" s="39" t="s">
        <v>73</v>
      </c>
      <c r="C89" s="32">
        <f t="shared" si="1"/>
        <v>17600</v>
      </c>
      <c r="D89" s="34"/>
      <c r="E89" s="33">
        <v>17600</v>
      </c>
      <c r="F89" s="33">
        <v>17600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9.5">
      <c r="A90" s="29"/>
      <c r="B90" s="31" t="s">
        <v>4</v>
      </c>
      <c r="C90" s="30">
        <f>D90+E90</f>
        <v>18618204.43</v>
      </c>
      <c r="D90" s="30">
        <f>D37+D38</f>
        <v>35321034</v>
      </c>
      <c r="E90" s="30">
        <f>E37+E38</f>
        <v>-16702829.57</v>
      </c>
      <c r="F90" s="30">
        <f>F27+F38</f>
        <v>2852583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26.25" customHeight="1">
      <c r="A91" s="42"/>
      <c r="B91" s="43"/>
      <c r="C91" s="44"/>
      <c r="D91" s="44"/>
      <c r="E91" s="44"/>
      <c r="F91" s="4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26.25" customHeight="1">
      <c r="A92" s="42"/>
      <c r="B92" s="43"/>
      <c r="C92" s="44"/>
      <c r="D92" s="44"/>
      <c r="E92" s="74"/>
      <c r="F92" s="4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26.25" customHeight="1">
      <c r="A93" s="42"/>
      <c r="B93" s="43"/>
      <c r="C93" s="44"/>
      <c r="D93" s="44"/>
      <c r="E93" s="44"/>
      <c r="F93" s="4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20.25">
      <c r="A94" s="19"/>
      <c r="B94" s="20"/>
      <c r="C94" s="20"/>
      <c r="D94" s="21"/>
      <c r="E94" s="22"/>
      <c r="F94" s="2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21.75" customHeight="1">
      <c r="A95" s="23"/>
      <c r="B95" s="97" t="s">
        <v>5</v>
      </c>
      <c r="C95" s="97"/>
      <c r="D95" s="97"/>
      <c r="E95" s="98" t="s">
        <v>10</v>
      </c>
      <c r="F95" s="9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24"/>
      <c r="B96" s="25"/>
      <c r="C96" s="25"/>
      <c r="D96" s="2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24"/>
      <c r="B97" s="25"/>
      <c r="C97" s="25"/>
      <c r="D97" s="2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7.25">
      <c r="A98" s="24"/>
      <c r="B98" s="25"/>
      <c r="C98" s="79"/>
      <c r="D98" s="79"/>
      <c r="E98" s="79"/>
      <c r="F98" s="7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7.25">
      <c r="A99" s="24"/>
      <c r="B99" s="25"/>
      <c r="C99" s="79"/>
      <c r="D99" s="79"/>
      <c r="E99" s="79"/>
      <c r="F99" s="7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7.25">
      <c r="A100" s="24"/>
      <c r="B100" s="25"/>
      <c r="C100" s="44"/>
      <c r="D100" s="44"/>
      <c r="E100" s="44"/>
      <c r="F100" s="4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24"/>
      <c r="B101" s="25"/>
      <c r="C101" s="25"/>
      <c r="D101" s="2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24"/>
      <c r="B102" s="25"/>
      <c r="C102" s="25"/>
      <c r="D102" s="2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24"/>
      <c r="B103" s="25"/>
      <c r="C103" s="25"/>
      <c r="D103" s="2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24"/>
      <c r="B104" s="25"/>
      <c r="C104" s="25"/>
      <c r="D104" s="2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24"/>
      <c r="B105" s="25"/>
      <c r="C105" s="25"/>
      <c r="D105" s="2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24"/>
      <c r="B106" s="25"/>
      <c r="C106" s="25"/>
      <c r="D106" s="2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24"/>
      <c r="B107" s="25"/>
      <c r="C107" s="25"/>
      <c r="D107" s="2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24"/>
      <c r="B108" s="25"/>
      <c r="C108" s="25"/>
      <c r="D108" s="2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24"/>
      <c r="B109" s="25"/>
      <c r="C109" s="25"/>
      <c r="D109" s="2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24"/>
      <c r="B110" s="25"/>
      <c r="C110" s="25"/>
      <c r="D110" s="2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24"/>
      <c r="B111" s="25"/>
      <c r="C111" s="25"/>
      <c r="D111" s="2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24"/>
      <c r="B112" s="25"/>
      <c r="C112" s="25"/>
      <c r="D112" s="2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24"/>
      <c r="B113" s="25"/>
      <c r="C113" s="25"/>
      <c r="D113" s="2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24"/>
      <c r="B114" s="25"/>
      <c r="C114" s="25"/>
      <c r="D114" s="2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24"/>
      <c r="B115" s="25"/>
      <c r="C115" s="25"/>
      <c r="D115" s="2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24"/>
      <c r="B116" s="25"/>
      <c r="C116" s="25"/>
      <c r="D116" s="2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24"/>
      <c r="B117" s="25"/>
      <c r="C117" s="25"/>
      <c r="D117" s="2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24"/>
      <c r="B118" s="25"/>
      <c r="C118" s="25"/>
      <c r="D118" s="2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24"/>
      <c r="B119" s="25"/>
      <c r="C119" s="25"/>
      <c r="D119" s="2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24"/>
      <c r="B120" s="25"/>
      <c r="C120" s="25"/>
      <c r="D120" s="2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24"/>
      <c r="B121" s="25"/>
      <c r="C121" s="25"/>
      <c r="D121" s="2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24"/>
      <c r="B122" s="25"/>
      <c r="C122" s="25"/>
      <c r="D122" s="2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24"/>
      <c r="B123" s="25"/>
      <c r="C123" s="25"/>
      <c r="D123" s="2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24"/>
      <c r="B124" s="25"/>
      <c r="C124" s="25"/>
      <c r="D124" s="2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24"/>
      <c r="B125" s="25"/>
      <c r="C125" s="25"/>
      <c r="D125" s="2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24"/>
      <c r="B126" s="25"/>
      <c r="C126" s="25"/>
      <c r="D126" s="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24"/>
      <c r="B127" s="25"/>
      <c r="C127" s="25"/>
      <c r="D127" s="2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24"/>
      <c r="B128" s="25"/>
      <c r="C128" s="25"/>
      <c r="D128" s="2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24"/>
      <c r="B129" s="25"/>
      <c r="C129" s="25"/>
      <c r="D129" s="2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24"/>
      <c r="B130" s="25"/>
      <c r="C130" s="25"/>
      <c r="D130" s="2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24"/>
      <c r="B131" s="25"/>
      <c r="C131" s="25"/>
      <c r="D131" s="2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24"/>
      <c r="B132" s="25"/>
      <c r="C132" s="25"/>
      <c r="D132" s="2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24"/>
      <c r="B133" s="25"/>
      <c r="C133" s="25"/>
      <c r="D133" s="2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24"/>
      <c r="B134" s="25"/>
      <c r="C134" s="25"/>
      <c r="D134" s="2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24"/>
      <c r="B135" s="25"/>
      <c r="C135" s="25"/>
      <c r="D135" s="2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24"/>
      <c r="B136" s="25"/>
      <c r="C136" s="25"/>
      <c r="D136" s="2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24"/>
      <c r="B137" s="25"/>
      <c r="C137" s="25"/>
      <c r="D137" s="2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24"/>
      <c r="B138" s="25"/>
      <c r="C138" s="25"/>
      <c r="D138" s="2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24"/>
      <c r="B139" s="25"/>
      <c r="C139" s="25"/>
      <c r="D139" s="2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24"/>
      <c r="B140" s="25"/>
      <c r="C140" s="25"/>
      <c r="D140" s="2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24"/>
      <c r="B141" s="25"/>
      <c r="C141" s="25"/>
      <c r="D141" s="2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24"/>
      <c r="B142" s="25"/>
      <c r="C142" s="25"/>
      <c r="D142" s="2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24"/>
      <c r="B143" s="25"/>
      <c r="C143" s="25"/>
      <c r="D143" s="2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24"/>
      <c r="B144" s="25"/>
      <c r="C144" s="25"/>
      <c r="D144" s="2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24"/>
      <c r="B145" s="25"/>
      <c r="C145" s="25"/>
      <c r="D145" s="2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24"/>
      <c r="B146" s="25"/>
      <c r="C146" s="25"/>
      <c r="D146" s="2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24"/>
      <c r="B147" s="25"/>
      <c r="C147" s="25"/>
      <c r="D147" s="2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24"/>
      <c r="B148" s="25"/>
      <c r="C148" s="25"/>
      <c r="D148" s="2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24"/>
      <c r="B149" s="25"/>
      <c r="C149" s="25"/>
      <c r="D149" s="2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24"/>
      <c r="B150" s="25"/>
      <c r="C150" s="25"/>
      <c r="D150" s="2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24"/>
      <c r="B151" s="25"/>
      <c r="C151" s="25"/>
      <c r="D151" s="2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2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2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2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2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2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2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2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2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2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2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2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2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2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2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2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2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2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2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2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2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1"/>
      <c r="B262" s="2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1"/>
      <c r="B263" s="2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1"/>
      <c r="B264" s="2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1"/>
      <c r="B265" s="2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1"/>
      <c r="B266" s="2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>
      <c r="A267" s="1"/>
      <c r="B267" s="2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1"/>
      <c r="B268" s="2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>
      <c r="A269" s="1"/>
      <c r="B269" s="2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1"/>
      <c r="B270" s="2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>
      <c r="A271" s="1"/>
      <c r="B271" s="2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1"/>
      <c r="B272" s="2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>
      <c r="A273" s="1"/>
      <c r="B273" s="2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1"/>
      <c r="B274" s="2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>
      <c r="A275" s="1"/>
      <c r="B275" s="2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1"/>
      <c r="B276" s="2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>
      <c r="A277" s="1"/>
      <c r="B277" s="2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>
      <c r="A278" s="1"/>
      <c r="B278" s="2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>
      <c r="A279" s="1"/>
      <c r="B279" s="2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>
      <c r="A280" s="1"/>
      <c r="B280" s="2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>
      <c r="A281" s="1"/>
      <c r="B281" s="2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>
      <c r="A282" s="1"/>
      <c r="B282" s="2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>
      <c r="A283" s="1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>
      <c r="A284" s="1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>
      <c r="A285" s="1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>
      <c r="A286" s="1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>
      <c r="A287" s="1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>
      <c r="A288" s="1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>
      <c r="A289" s="1"/>
      <c r="B289" s="2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>
      <c r="A290" s="1"/>
      <c r="B290" s="2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>
      <c r="A291" s="1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>
      <c r="A292" s="1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>
      <c r="A293" s="1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>
      <c r="A294" s="1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>
      <c r="A295" s="1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>
      <c r="A296" s="1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>
      <c r="A297" s="1"/>
      <c r="B297" s="2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>
      <c r="A298" s="1"/>
      <c r="B298" s="2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>
      <c r="A299" s="1"/>
      <c r="B299" s="2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>
      <c r="A300" s="1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>
      <c r="A301" s="1"/>
      <c r="B301" s="2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>
      <c r="A302" s="1"/>
      <c r="B302" s="2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>
      <c r="A303" s="1"/>
      <c r="B303" s="2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>
      <c r="A304" s="1"/>
      <c r="B304" s="2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>
      <c r="A305" s="1"/>
      <c r="B305" s="2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>
      <c r="A306" s="1"/>
      <c r="B306" s="2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>
      <c r="A307" s="1"/>
      <c r="B307" s="2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>
      <c r="A308" s="1"/>
      <c r="B308" s="2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>
      <c r="A309" s="1"/>
      <c r="B309" s="2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>
      <c r="A310" s="1"/>
      <c r="B310" s="2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>
      <c r="A311" s="1"/>
      <c r="B311" s="2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>
      <c r="A312" s="1"/>
      <c r="B312" s="2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>
      <c r="A313" s="1"/>
      <c r="B313" s="2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>
      <c r="A314" s="1"/>
      <c r="B314" s="2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>
      <c r="A315" s="1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>
      <c r="A316" s="1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>
      <c r="A317" s="1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>
      <c r="A318" s="1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>
      <c r="A319" s="1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>
      <c r="A320" s="1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>
      <c r="A321" s="1"/>
      <c r="B321" s="2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>
      <c r="A322" s="1"/>
      <c r="B322" s="2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>
      <c r="A323" s="1"/>
      <c r="B323" s="2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>
      <c r="A324" s="1"/>
      <c r="B324" s="2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>
      <c r="A325" s="1"/>
      <c r="B325" s="2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>
      <c r="A326" s="1"/>
      <c r="B326" s="2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>
      <c r="A327" s="1"/>
      <c r="B327" s="2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>
      <c r="A328" s="1"/>
      <c r="B328" s="2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>
      <c r="A329" s="1"/>
      <c r="B329" s="2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>
      <c r="A330" s="1"/>
      <c r="B330" s="2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>
      <c r="A331" s="1"/>
      <c r="B331" s="2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>
      <c r="A332" s="1"/>
      <c r="B332" s="2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>
      <c r="A333" s="1"/>
      <c r="B333" s="2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>
      <c r="A334" s="1"/>
      <c r="B334" s="2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>
      <c r="A335" s="1"/>
      <c r="B335" s="2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>
      <c r="A336" s="1"/>
      <c r="B336" s="2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>
      <c r="A337" s="1"/>
      <c r="B337" s="2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>
      <c r="A338" s="1"/>
      <c r="B338" s="2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>
      <c r="A339" s="1"/>
      <c r="B339" s="2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>
      <c r="A340" s="1"/>
      <c r="B340" s="2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>
      <c r="A341" s="1"/>
      <c r="B341" s="2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>
      <c r="A342" s="1"/>
      <c r="B342" s="2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>
      <c r="A343" s="1"/>
      <c r="B343" s="2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>
      <c r="A344" s="1"/>
      <c r="B344" s="2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>
      <c r="A345" s="1"/>
      <c r="B345" s="2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>
      <c r="A346" s="1"/>
      <c r="B346" s="2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>
      <c r="A347" s="1"/>
      <c r="B347" s="2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>
      <c r="A348" s="1"/>
      <c r="B348" s="2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>
      <c r="A349" s="1"/>
      <c r="B349" s="2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>
      <c r="A350" s="1"/>
      <c r="B350" s="2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>
      <c r="A351" s="1"/>
      <c r="B351" s="2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>
      <c r="A352" s="1"/>
      <c r="B352" s="2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>
      <c r="A353" s="1"/>
      <c r="B353" s="2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>
      <c r="A354" s="1"/>
      <c r="B354" s="2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>
      <c r="A355" s="1"/>
      <c r="B355" s="2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>
      <c r="A356" s="1"/>
      <c r="B356" s="2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>
      <c r="A357" s="1"/>
      <c r="B357" s="2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>
      <c r="A358" s="1"/>
      <c r="B358" s="2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>
      <c r="A359" s="1"/>
      <c r="B359" s="2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>
      <c r="A360" s="1"/>
      <c r="B360" s="2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>
      <c r="A361" s="1"/>
      <c r="B361" s="2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>
      <c r="A362" s="1"/>
      <c r="B362" s="2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>
      <c r="A363" s="1"/>
      <c r="B363" s="2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>
      <c r="A364" s="1"/>
      <c r="B364" s="2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>
      <c r="A365" s="1"/>
      <c r="B365" s="2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>
      <c r="A366" s="1"/>
      <c r="B366" s="2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>
      <c r="A367" s="1"/>
      <c r="B367" s="2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>
      <c r="A368" s="1"/>
      <c r="B368" s="2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>
      <c r="A369" s="1"/>
      <c r="B369" s="2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>
      <c r="A370" s="1"/>
      <c r="B370" s="2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>
      <c r="A371" s="1"/>
      <c r="B371" s="2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>
      <c r="A372" s="1"/>
      <c r="B372" s="2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>
      <c r="A373" s="1"/>
      <c r="B373" s="2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>
      <c r="A374" s="1"/>
      <c r="B374" s="2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>
      <c r="A375" s="1"/>
      <c r="B375" s="2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>
      <c r="A376" s="1"/>
      <c r="B376" s="2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>
      <c r="A377" s="1"/>
      <c r="B377" s="2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>
      <c r="A378" s="1"/>
      <c r="B378" s="2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>
      <c r="A379" s="1"/>
      <c r="B379" s="2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>
      <c r="A380" s="1"/>
      <c r="B380" s="2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>
      <c r="A381" s="1"/>
      <c r="B381" s="2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>
      <c r="A382" s="1"/>
      <c r="B382" s="2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>
      <c r="A383" s="1"/>
      <c r="B383" s="2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>
      <c r="A384" s="1"/>
      <c r="B384" s="2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>
      <c r="A385" s="1"/>
      <c r="B385" s="2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>
      <c r="A386" s="1"/>
      <c r="B386" s="2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>
      <c r="A387" s="1"/>
      <c r="B387" s="2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>
      <c r="A388" s="1"/>
      <c r="B388" s="2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>
      <c r="A389" s="1"/>
      <c r="B389" s="2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>
      <c r="A390" s="1"/>
      <c r="B390" s="2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>
      <c r="A391" s="1"/>
      <c r="B391" s="2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>
      <c r="A392" s="1"/>
      <c r="B392" s="2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>
      <c r="A393" s="1"/>
      <c r="B393" s="2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>
      <c r="A394" s="1"/>
      <c r="B394" s="2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>
      <c r="A395" s="1"/>
      <c r="B395" s="2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>
      <c r="A396" s="1"/>
      <c r="B396" s="2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>
      <c r="A397" s="1"/>
      <c r="B397" s="2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>
      <c r="A398" s="1"/>
      <c r="B398" s="2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>
      <c r="A399" s="1"/>
      <c r="B399" s="2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>
      <c r="A400" s="1"/>
      <c r="B400" s="2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>
      <c r="A401" s="1"/>
      <c r="B401" s="2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>
      <c r="A402" s="1"/>
      <c r="B402" s="2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>
      <c r="A403" s="1"/>
      <c r="B403" s="2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>
      <c r="A404" s="1"/>
      <c r="B404" s="2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>
      <c r="A405" s="1"/>
      <c r="B405" s="2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>
      <c r="A406" s="1"/>
      <c r="B406" s="2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>
      <c r="A407" s="1"/>
      <c r="B407" s="2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>
      <c r="A408" s="1"/>
      <c r="B408" s="2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>
      <c r="A409" s="1"/>
      <c r="B409" s="2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>
      <c r="A410" s="1"/>
      <c r="B410" s="2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>
      <c r="A411" s="1"/>
      <c r="B411" s="2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>
      <c r="A412" s="1"/>
      <c r="B412" s="2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>
      <c r="A413" s="1"/>
      <c r="B413" s="2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>
      <c r="A414" s="1"/>
      <c r="B414" s="2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>
      <c r="A415" s="1"/>
      <c r="B415" s="2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>
      <c r="A416" s="1"/>
      <c r="B416" s="2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>
      <c r="A417" s="1"/>
      <c r="B417" s="2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>
      <c r="A418" s="1"/>
      <c r="B418" s="2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>
      <c r="A419" s="1"/>
      <c r="B419" s="2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>
      <c r="A420" s="1"/>
      <c r="B420" s="2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>
      <c r="A421" s="1"/>
      <c r="B421" s="2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1"/>
      <c r="B422" s="2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1"/>
      <c r="B423" s="2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1"/>
      <c r="B424" s="2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1"/>
      <c r="B425" s="2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1"/>
      <c r="B426" s="2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1"/>
      <c r="B427" s="2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>
      <c r="A428" s="1"/>
      <c r="B428" s="2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>
      <c r="A429" s="1"/>
      <c r="B429" s="2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>
      <c r="A430" s="1"/>
      <c r="B430" s="2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>
      <c r="A431" s="1"/>
      <c r="B431" s="2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>
      <c r="A432" s="1"/>
      <c r="B432" s="2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>
      <c r="A433" s="1"/>
      <c r="B433" s="2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>
      <c r="A434" s="1"/>
      <c r="B434" s="2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>
      <c r="A435" s="1"/>
      <c r="B435" s="2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>
      <c r="A436" s="1"/>
      <c r="B436" s="2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>
      <c r="A437" s="1"/>
      <c r="B437" s="2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>
      <c r="A438" s="1"/>
      <c r="B438" s="2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>
      <c r="A439" s="1"/>
      <c r="B439" s="2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>
      <c r="A440" s="1"/>
      <c r="B440" s="2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>
      <c r="A441" s="1"/>
      <c r="B441" s="2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>
      <c r="A442" s="1"/>
      <c r="B442" s="2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>
      <c r="A443" s="1"/>
      <c r="B443" s="2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>
      <c r="A444" s="1"/>
      <c r="B444" s="2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>
      <c r="A445" s="1"/>
      <c r="B445" s="2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>
      <c r="A446" s="1"/>
      <c r="B446" s="2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>
      <c r="A447" s="1"/>
      <c r="B447" s="2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>
      <c r="A448" s="1"/>
      <c r="B448" s="2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>
      <c r="A449" s="1"/>
      <c r="B449" s="2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>
      <c r="A450" s="1"/>
      <c r="B450" s="2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>
      <c r="A451" s="1"/>
      <c r="B451" s="2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>
      <c r="A452" s="1"/>
      <c r="B452" s="2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>
      <c r="A453" s="1"/>
      <c r="B453" s="2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>
      <c r="A454" s="1"/>
      <c r="B454" s="2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>
      <c r="A455" s="1"/>
      <c r="B455" s="2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>
      <c r="A456" s="1"/>
      <c r="B456" s="2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>
      <c r="A457" s="1"/>
      <c r="B457" s="2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>
      <c r="A458" s="1"/>
      <c r="B458" s="2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>
      <c r="A459" s="1"/>
      <c r="B459" s="2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>
      <c r="A460" s="1"/>
      <c r="B460" s="2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>
      <c r="A461" s="1"/>
      <c r="B461" s="2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>
      <c r="A462" s="1"/>
      <c r="B462" s="2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>
      <c r="A463" s="1"/>
      <c r="B463" s="2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>
      <c r="A464" s="1"/>
      <c r="B464" s="2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>
      <c r="A465" s="1"/>
      <c r="B465" s="2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>
      <c r="A466" s="1"/>
      <c r="B466" s="2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>
      <c r="A467" s="1"/>
      <c r="B467" s="2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>
      <c r="A468" s="1"/>
      <c r="B468" s="2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>
      <c r="A469" s="1"/>
      <c r="B469" s="2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>
      <c r="A470" s="1"/>
      <c r="B470" s="2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>
      <c r="A471" s="1"/>
      <c r="B471" s="2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>
      <c r="A472" s="1"/>
      <c r="B472" s="2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>
      <c r="A473" s="1"/>
      <c r="B473" s="2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>
      <c r="A474" s="1"/>
      <c r="B474" s="2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>
      <c r="A475" s="1"/>
      <c r="B475" s="2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>
      <c r="A476" s="1"/>
      <c r="B476" s="2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>
      <c r="A477" s="1"/>
      <c r="B477" s="2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>
      <c r="A478" s="1"/>
      <c r="B478" s="2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>
      <c r="A479" s="1"/>
      <c r="B479" s="2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>
      <c r="A480" s="1"/>
      <c r="B480" s="2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>
      <c r="A481" s="1"/>
      <c r="B481" s="2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>
      <c r="A482" s="1"/>
      <c r="B482" s="2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>
      <c r="A483" s="1"/>
      <c r="B483" s="2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>
      <c r="A484" s="1"/>
      <c r="B484" s="2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>
      <c r="A485" s="1"/>
      <c r="B485" s="2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>
      <c r="A486" s="1"/>
      <c r="B486" s="2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>
      <c r="A487" s="1"/>
      <c r="B487" s="2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>
      <c r="A488" s="1"/>
      <c r="B488" s="2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>
      <c r="A489" s="1"/>
      <c r="B489" s="2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>
      <c r="A490" s="1"/>
      <c r="B490" s="2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>
      <c r="A491" s="1"/>
      <c r="B491" s="2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>
      <c r="A492" s="1"/>
      <c r="B492" s="2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>
      <c r="A493" s="1"/>
      <c r="B493" s="2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>
      <c r="A494" s="1"/>
      <c r="B494" s="2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>
      <c r="A495" s="1"/>
      <c r="B495" s="2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>
      <c r="A496" s="1"/>
      <c r="B496" s="2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>
      <c r="A497" s="1"/>
      <c r="B497" s="2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>
      <c r="A498" s="1"/>
      <c r="B498" s="2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>
      <c r="A499" s="1"/>
      <c r="B499" s="2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>
      <c r="A500" s="1"/>
      <c r="B500" s="2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>
      <c r="A501" s="1"/>
      <c r="B501" s="2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1"/>
      <c r="B502" s="2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1"/>
      <c r="B503" s="2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1"/>
      <c r="B504" s="2"/>
      <c r="C504" s="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1"/>
      <c r="B505" s="2"/>
      <c r="C505" s="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1"/>
      <c r="B506" s="2"/>
      <c r="C506" s="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1"/>
      <c r="B507" s="2"/>
      <c r="C507" s="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1"/>
      <c r="B508" s="2"/>
      <c r="C508" s="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1"/>
      <c r="B509" s="2"/>
      <c r="C509" s="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1"/>
      <c r="B510" s="2"/>
      <c r="C510" s="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1"/>
      <c r="B511" s="2"/>
      <c r="C511" s="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>
      <c r="A512" s="1"/>
      <c r="B512" s="2"/>
      <c r="C512" s="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>
      <c r="A513" s="1"/>
      <c r="B513" s="2"/>
      <c r="C513" s="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>
      <c r="A514" s="1"/>
      <c r="B514" s="2"/>
      <c r="C514" s="2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>
      <c r="A515" s="1"/>
      <c r="B515" s="2"/>
      <c r="C515" s="2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>
      <c r="A516" s="1"/>
      <c r="B516" s="2"/>
      <c r="C516" s="2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2.75">
      <c r="A517" s="1"/>
      <c r="B517" s="2"/>
      <c r="C517" s="2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2.75">
      <c r="A518" s="1"/>
      <c r="B518" s="2"/>
      <c r="C518" s="2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2.75">
      <c r="A519" s="1"/>
      <c r="B519" s="2"/>
      <c r="C519" s="2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2.75">
      <c r="A520" s="1"/>
      <c r="B520" s="2"/>
      <c r="C520" s="2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2.75">
      <c r="A521" s="1"/>
      <c r="B521" s="2"/>
      <c r="C521" s="2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2.75">
      <c r="A522" s="1"/>
      <c r="B522" s="2"/>
      <c r="C522" s="2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2.75">
      <c r="A523" s="1"/>
      <c r="B523" s="2"/>
      <c r="C523" s="2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2.75">
      <c r="A524" s="1"/>
      <c r="B524" s="2"/>
      <c r="C524" s="2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2.75">
      <c r="A525" s="1"/>
      <c r="B525" s="2"/>
      <c r="C525" s="2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2.75">
      <c r="A526" s="1"/>
      <c r="B526" s="2"/>
      <c r="C526" s="2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2.75">
      <c r="A527" s="1"/>
      <c r="B527" s="2"/>
      <c r="C527" s="2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2.75">
      <c r="A528" s="1"/>
      <c r="B528" s="2"/>
      <c r="C528" s="2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2.75">
      <c r="A529" s="1"/>
      <c r="B529" s="2"/>
      <c r="C529" s="2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2.75">
      <c r="A530" s="1"/>
      <c r="B530" s="2"/>
      <c r="C530" s="2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2.75">
      <c r="A531" s="1"/>
      <c r="B531" s="2"/>
      <c r="C531" s="2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2.75">
      <c r="A532" s="1"/>
      <c r="B532" s="2"/>
      <c r="C532" s="2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2.75">
      <c r="A533" s="1"/>
      <c r="B533" s="2"/>
      <c r="C533" s="2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2.75">
      <c r="A534" s="1"/>
      <c r="B534" s="2"/>
      <c r="C534" s="2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2.75">
      <c r="A535" s="1"/>
      <c r="B535" s="2"/>
      <c r="C535" s="2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2.75">
      <c r="A536" s="1"/>
      <c r="B536" s="2"/>
      <c r="C536" s="2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2.75">
      <c r="A537" s="1"/>
      <c r="B537" s="2"/>
      <c r="C537" s="2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2.75">
      <c r="A538" s="1"/>
      <c r="B538" s="2"/>
      <c r="C538" s="2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2.75">
      <c r="A539" s="1"/>
      <c r="B539" s="2"/>
      <c r="C539" s="2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2.75">
      <c r="A540" s="1"/>
      <c r="B540" s="2"/>
      <c r="C540" s="2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2.75">
      <c r="A541" s="1"/>
      <c r="B541" s="2"/>
      <c r="C541" s="2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2.75">
      <c r="A542" s="1"/>
      <c r="B542" s="2"/>
      <c r="C542" s="2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2.75">
      <c r="A543" s="1"/>
      <c r="B543" s="2"/>
      <c r="C543" s="2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2.75">
      <c r="A544" s="1"/>
      <c r="B544" s="2"/>
      <c r="C544" s="2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2.75">
      <c r="A545" s="1"/>
      <c r="B545" s="2"/>
      <c r="C545" s="2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2.75">
      <c r="A546" s="1"/>
      <c r="B546" s="2"/>
      <c r="C546" s="2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2.75">
      <c r="A547" s="1"/>
      <c r="B547" s="2"/>
      <c r="C547" s="2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2.75">
      <c r="A548" s="1"/>
      <c r="B548" s="2"/>
      <c r="C548" s="2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2.75">
      <c r="A549" s="1"/>
      <c r="B549" s="2"/>
      <c r="C549" s="2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2.75">
      <c r="A550" s="1"/>
      <c r="B550" s="2"/>
      <c r="C550" s="2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2.75">
      <c r="A551" s="1"/>
      <c r="B551" s="2"/>
      <c r="C551" s="2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2.75">
      <c r="A552" s="1"/>
      <c r="B552" s="2"/>
      <c r="C552" s="2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2.75">
      <c r="A553" s="1"/>
      <c r="B553" s="2"/>
      <c r="C553" s="2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2.75">
      <c r="A554" s="1"/>
      <c r="B554" s="2"/>
      <c r="C554" s="2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2.75">
      <c r="A555" s="1"/>
      <c r="B555" s="2"/>
      <c r="C555" s="2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2.75">
      <c r="A556" s="1"/>
      <c r="B556" s="2"/>
      <c r="C556" s="2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2.75">
      <c r="A557" s="1"/>
      <c r="B557" s="2"/>
      <c r="C557" s="2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2.75">
      <c r="A558" s="1"/>
      <c r="B558" s="2"/>
      <c r="C558" s="2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2.75">
      <c r="A559" s="1"/>
      <c r="B559" s="2"/>
      <c r="C559" s="2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2.75">
      <c r="A560" s="1"/>
      <c r="B560" s="2"/>
      <c r="C560" s="2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2.75">
      <c r="A561" s="1"/>
      <c r="B561" s="2"/>
      <c r="C561" s="2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2.75">
      <c r="A562" s="1"/>
      <c r="B562" s="2"/>
      <c r="C562" s="2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2.75">
      <c r="A563" s="1"/>
      <c r="B563" s="2"/>
      <c r="C563" s="2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2.75">
      <c r="A564" s="1"/>
      <c r="B564" s="2"/>
      <c r="C564" s="2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2.75">
      <c r="A565" s="1"/>
      <c r="B565" s="2"/>
      <c r="C565" s="2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2.75">
      <c r="A566" s="1"/>
      <c r="B566" s="2"/>
      <c r="C566" s="2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2.75">
      <c r="A567" s="1"/>
      <c r="B567" s="2"/>
      <c r="C567" s="2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</sheetData>
  <sheetProtection/>
  <mergeCells count="8">
    <mergeCell ref="B95:D95"/>
    <mergeCell ref="E95:F95"/>
    <mergeCell ref="A6:F6"/>
    <mergeCell ref="A8:A9"/>
    <mergeCell ref="B8:B9"/>
    <mergeCell ref="C8:C9"/>
    <mergeCell ref="D8:D9"/>
    <mergeCell ref="E8:F8"/>
  </mergeCells>
  <printOptions/>
  <pageMargins left="0.4724409448818898" right="0.31496062992125984" top="0.2362204724409449" bottom="0.2755905511811024" header="0" footer="0.2755905511811024"/>
  <pageSetup fitToHeight="5" fitToWidth="1" horizontalDpi="600" verticalDpi="600" orientation="portrait" paperSize="9" scale="61" r:id="rId1"/>
  <headerFooter differentFirst="1" alignWithMargins="0">
    <oddHeader>&amp;C&amp;P</oddHeader>
  </headerFooter>
  <rowBreaks count="1" manualBreakCount="1">
    <brk id="45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user1</cp:lastModifiedBy>
  <cp:lastPrinted>2018-10-08T09:36:37Z</cp:lastPrinted>
  <dcterms:created xsi:type="dcterms:W3CDTF">2006-05-19T11:15:48Z</dcterms:created>
  <dcterms:modified xsi:type="dcterms:W3CDTF">2018-10-09T07:28:38Z</dcterms:modified>
  <cp:category/>
  <cp:version/>
  <cp:contentType/>
  <cp:contentStatus/>
</cp:coreProperties>
</file>